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คณะสัตวศาสตร์kk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<sst xmlns="http://schemas.openxmlformats.org/spreadsheetml/2006/main" count="58" uniqueCount="35">
  <si>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ตารางที่     4       สรุปจำนวนหน่วยกิตนักศึกษา(SCH)    จำนวนนักศึกษาเต็มเวลา (FTES)       และสัดส่วนอาจารย์  ต่อ FTES  ของคณะสัตวศาสตร์และเทคโนโลยี     ปีการศึกษา   2552  ( ภาคปกติ )</t>
  </si>
  <si>
    <t>ระดับ</t>
  </si>
  <si>
    <t xml:space="preserve">จำนวนหน่วยกิตนักศึกษา (SCH) </t>
  </si>
  <si>
    <t>จำนวนนักศึกษาเต็มเวลา (FTES)</t>
  </si>
  <si>
    <t>จำนวน</t>
  </si>
  <si>
    <t>สัดส่วนอาจารย์ : FTES</t>
  </si>
  <si>
    <t xml:space="preserve">อาจารย์ </t>
  </si>
  <si>
    <t>ภาควิชาที่จัดการสอน</t>
  </si>
  <si>
    <t>การ</t>
  </si>
  <si>
    <t>ที่ได้รับการปรับน้ำหนักเป็นปริญญาตรีแล้ว</t>
  </si>
  <si>
    <t>อาจารย์</t>
  </si>
  <si>
    <t>ต่อ  FTES</t>
  </si>
  <si>
    <t>ศึกษา</t>
  </si>
  <si>
    <t>ภาค 1</t>
  </si>
  <si>
    <t>ภาค 2</t>
  </si>
  <si>
    <t>ภาคฤดูร้อน</t>
  </si>
  <si>
    <t>รวมภาค1และ2</t>
  </si>
  <si>
    <t xml:space="preserve"> ปรับ</t>
  </si>
  <si>
    <t>ปรับ</t>
  </si>
  <si>
    <t>ในภาควิชา</t>
  </si>
  <si>
    <t>QA</t>
  </si>
  <si>
    <t>สป</t>
  </si>
  <si>
    <t>ป.ตรี</t>
  </si>
  <si>
    <t xml:space="preserve"> </t>
  </si>
  <si>
    <t>ป.โท - เอก</t>
  </si>
  <si>
    <t>คน</t>
  </si>
  <si>
    <t>ผก</t>
  </si>
  <si>
    <t>อส</t>
  </si>
  <si>
    <t>สศ</t>
  </si>
  <si>
    <t>1  :  20</t>
  </si>
  <si>
    <t xml:space="preserve">หมายเหตุ    </t>
  </si>
  <si>
    <t xml:space="preserve">1.   ปรับน้ำหนักระดับบัณฑิตศึกษา เป็น ระดับปริญญาตรี ในกลุ่มสาขาวิชาเกษตรศาสตร์   คูณ 2.0       </t>
  </si>
  <si>
    <t xml:space="preserve">        งานวิจัยสถาบัน     กองแผนงาน</t>
  </si>
  <si>
    <t>2.   ข้อมูลจำนวนอาจารย์   ณ   4 กันยายน   2552</t>
  </si>
  <si>
    <t>3.  ข้อมูลจำนวนนักศึกษาลงทะเบียนเรียน  จำนวนรายวิชา และหน่วยกิตของรายวิชา    ภาค 1 / 2552    ณ  25  สิงหาคม   2552   ภาค 2 / 2552    ณ  17  พฤศจิกายน   2552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</si>
</sst>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* #,##0_ ;_ * \-#,##0_ ;_ * &quot;-&quot;_ ;_ @_ "/>
    <numFmt numFmtId="205" formatCode="_ &quot;CHF&quot;\ * #,##0.00_ ;_ &quot;CHF&quot;\ * \-#,##0.00_ ;_ &quot;CHF&quot;\ * &quot;-&quot;??_ ;_ @_ "/>
    <numFmt numFmtId="206" formatCode="_ * #,##0.00_ ;_ * \-#,##0.00_ ;_ * &quot;-&quot;??_ ;_ @_ "/>
    <numFmt numFmtId="207" formatCode="t&quot;CHF&quot;#,##0_);\(t&quot;CHF&quot;#,##0\)"/>
    <numFmt numFmtId="208" formatCode="t&quot;CHF&quot;#,##0_);[Red]\(t&quot;CHF&quot;#,##0\)"/>
    <numFmt numFmtId="209" formatCode="t&quot;CHF&quot;#,##0.00_);\(t&quot;CHF&quot;#,##0.00\)"/>
    <numFmt numFmtId="210" formatCode="t&quot;CHF&quot;#,##0.00_);[Red]\(t&quot;CHF&quot;#,##0.00\)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_-* #,##0_-;\-* #,##0_-;_-* &quot;-&quot;??_-;_-@_-"/>
    <numFmt numFmtId="214" formatCode="#,##0.00_ ;\-#,##0.00\ "/>
  </numFmts>
  <fonts count="1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2.6"/>
      <color indexed="36"/>
      <name val="CordiaUPC"/>
      <family val="0"/>
    </font>
    <font>
      <u val="single"/>
      <sz val="12.6"/>
      <color indexed="12"/>
      <name val="CordiaUPC"/>
      <family val="0"/>
    </font>
    <font>
      <sz val="8"/>
      <name val="CordiaUPC"/>
      <family val="0"/>
    </font>
    <font>
      <b/>
      <sz val="19"/>
      <name val="AngsanaUPC"/>
      <family val="1"/>
    </font>
    <font>
      <sz val="19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ashed"/>
      <top style="thin"/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2" xfId="0" applyFont="1" applyFill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7" xfId="0" applyFont="1" applyBorder="1" applyAlignment="1">
      <alignment horizontal="left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9" fontId="9" fillId="0" borderId="7" xfId="22" applyFont="1" applyBorder="1" applyAlignment="1">
      <alignment/>
    </xf>
    <xf numFmtId="213" fontId="9" fillId="0" borderId="32" xfId="17" applyNumberFormat="1" applyFont="1" applyBorder="1" applyAlignment="1">
      <alignment/>
    </xf>
    <xf numFmtId="213" fontId="9" fillId="0" borderId="33" xfId="17" applyNumberFormat="1" applyFont="1" applyBorder="1" applyAlignment="1">
      <alignment/>
    </xf>
    <xf numFmtId="213" fontId="9" fillId="0" borderId="11" xfId="17" applyNumberFormat="1" applyFont="1" applyBorder="1" applyAlignment="1">
      <alignment/>
    </xf>
    <xf numFmtId="4" fontId="9" fillId="0" borderId="34" xfId="17" applyNumberFormat="1" applyFont="1" applyBorder="1" applyAlignment="1">
      <alignment horizontal="right"/>
    </xf>
    <xf numFmtId="4" fontId="9" fillId="0" borderId="35" xfId="17" applyNumberFormat="1" applyFont="1" applyBorder="1" applyAlignment="1">
      <alignment horizontal="right"/>
    </xf>
    <xf numFmtId="4" fontId="9" fillId="0" borderId="0" xfId="17" applyNumberFormat="1" applyFont="1" applyBorder="1" applyAlignment="1">
      <alignment horizontal="right"/>
    </xf>
    <xf numFmtId="4" fontId="9" fillId="0" borderId="33" xfId="17" applyNumberFormat="1" applyFont="1" applyBorder="1" applyAlignment="1">
      <alignment horizontal="right"/>
    </xf>
    <xf numFmtId="4" fontId="9" fillId="0" borderId="36" xfId="17" applyNumberFormat="1" applyFont="1" applyBorder="1" applyAlignment="1">
      <alignment horizontal="right"/>
    </xf>
    <xf numFmtId="4" fontId="9" fillId="0" borderId="37" xfId="17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9" fillId="0" borderId="39" xfId="17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213" fontId="9" fillId="0" borderId="41" xfId="17" applyNumberFormat="1" applyFont="1" applyBorder="1" applyAlignment="1">
      <alignment/>
    </xf>
    <xf numFmtId="213" fontId="9" fillId="0" borderId="42" xfId="17" applyNumberFormat="1" applyFont="1" applyBorder="1" applyAlignment="1">
      <alignment/>
    </xf>
    <xf numFmtId="213" fontId="9" fillId="0" borderId="43" xfId="17" applyNumberFormat="1" applyFont="1" applyBorder="1" applyAlignment="1">
      <alignment/>
    </xf>
    <xf numFmtId="4" fontId="9" fillId="0" borderId="44" xfId="17" applyNumberFormat="1" applyFont="1" applyBorder="1" applyAlignment="1">
      <alignment horizontal="right"/>
    </xf>
    <xf numFmtId="4" fontId="9" fillId="0" borderId="45" xfId="17" applyNumberFormat="1" applyFont="1" applyBorder="1" applyAlignment="1">
      <alignment horizontal="right"/>
    </xf>
    <xf numFmtId="4" fontId="9" fillId="0" borderId="42" xfId="17" applyNumberFormat="1" applyFont="1" applyBorder="1" applyAlignment="1">
      <alignment horizontal="right"/>
    </xf>
    <xf numFmtId="2" fontId="9" fillId="0" borderId="38" xfId="17" applyNumberFormat="1" applyFont="1" applyBorder="1" applyAlignment="1">
      <alignment horizontal="center"/>
    </xf>
    <xf numFmtId="2" fontId="9" fillId="0" borderId="33" xfId="17" applyNumberFormat="1" applyFont="1" applyBorder="1" applyAlignment="1">
      <alignment horizontal="center"/>
    </xf>
    <xf numFmtId="2" fontId="9" fillId="0" borderId="11" xfId="17" applyNumberFormat="1" applyFont="1" applyBorder="1" applyAlignment="1">
      <alignment horizontal="center"/>
    </xf>
    <xf numFmtId="49" fontId="9" fillId="0" borderId="13" xfId="17" applyNumberFormat="1" applyFont="1" applyBorder="1" applyAlignment="1">
      <alignment horizontal="center"/>
    </xf>
    <xf numFmtId="9" fontId="9" fillId="0" borderId="46" xfId="22" applyFont="1" applyBorder="1" applyAlignment="1">
      <alignment/>
    </xf>
    <xf numFmtId="213" fontId="9" fillId="0" borderId="47" xfId="17" applyNumberFormat="1" applyFont="1" applyBorder="1" applyAlignment="1">
      <alignment/>
    </xf>
    <xf numFmtId="213" fontId="9" fillId="0" borderId="48" xfId="17" applyNumberFormat="1" applyFont="1" applyBorder="1" applyAlignment="1">
      <alignment/>
    </xf>
    <xf numFmtId="213" fontId="9" fillId="0" borderId="49" xfId="17" applyNumberFormat="1" applyFont="1" applyBorder="1" applyAlignment="1">
      <alignment/>
    </xf>
    <xf numFmtId="4" fontId="9" fillId="0" borderId="50" xfId="17" applyNumberFormat="1" applyFont="1" applyBorder="1" applyAlignment="1">
      <alignment horizontal="right"/>
    </xf>
    <xf numFmtId="4" fontId="9" fillId="0" borderId="51" xfId="17" applyNumberFormat="1" applyFont="1" applyBorder="1" applyAlignment="1">
      <alignment horizontal="right"/>
    </xf>
    <xf numFmtId="4" fontId="9" fillId="0" borderId="52" xfId="17" applyNumberFormat="1" applyFont="1" applyBorder="1" applyAlignment="1">
      <alignment horizontal="right"/>
    </xf>
    <xf numFmtId="4" fontId="9" fillId="0" borderId="48" xfId="17" applyNumberFormat="1" applyFont="1" applyBorder="1" applyAlignment="1">
      <alignment horizontal="right"/>
    </xf>
    <xf numFmtId="4" fontId="9" fillId="0" borderId="53" xfId="17" applyNumberFormat="1" applyFont="1" applyBorder="1" applyAlignment="1">
      <alignment horizontal="right"/>
    </xf>
    <xf numFmtId="4" fontId="9" fillId="0" borderId="54" xfId="17" applyNumberFormat="1" applyFont="1" applyBorder="1" applyAlignment="1">
      <alignment horizontal="right"/>
    </xf>
    <xf numFmtId="0" fontId="9" fillId="0" borderId="55" xfId="0" applyFont="1" applyFill="1" applyBorder="1" applyAlignment="1">
      <alignment horizontal="center"/>
    </xf>
    <xf numFmtId="2" fontId="9" fillId="0" borderId="56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57" xfId="17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49" fontId="9" fillId="0" borderId="58" xfId="0" applyNumberFormat="1" applyFont="1" applyBorder="1" applyAlignment="1">
      <alignment horizontal="center"/>
    </xf>
    <xf numFmtId="0" fontId="9" fillId="0" borderId="59" xfId="0" applyFont="1" applyBorder="1" applyAlignment="1">
      <alignment/>
    </xf>
    <xf numFmtId="213" fontId="9" fillId="0" borderId="60" xfId="17" applyNumberFormat="1" applyFont="1" applyBorder="1" applyAlignment="1">
      <alignment/>
    </xf>
    <xf numFmtId="213" fontId="9" fillId="0" borderId="61" xfId="17" applyNumberFormat="1" applyFont="1" applyBorder="1" applyAlignment="1">
      <alignment/>
    </xf>
    <xf numFmtId="213" fontId="9" fillId="0" borderId="10" xfId="17" applyNumberFormat="1" applyFont="1" applyBorder="1" applyAlignment="1">
      <alignment/>
    </xf>
    <xf numFmtId="4" fontId="9" fillId="0" borderId="62" xfId="17" applyNumberFormat="1" applyFont="1" applyBorder="1" applyAlignment="1">
      <alignment horizontal="right"/>
    </xf>
    <xf numFmtId="4" fontId="9" fillId="0" borderId="63" xfId="17" applyNumberFormat="1" applyFont="1" applyBorder="1" applyAlignment="1">
      <alignment horizontal="right"/>
    </xf>
    <xf numFmtId="4" fontId="9" fillId="0" borderId="9" xfId="17" applyNumberFormat="1" applyFont="1" applyBorder="1" applyAlignment="1">
      <alignment horizontal="right"/>
    </xf>
    <xf numFmtId="4" fontId="9" fillId="0" borderId="61" xfId="17" applyNumberFormat="1" applyFont="1" applyBorder="1" applyAlignment="1">
      <alignment horizontal="right"/>
    </xf>
    <xf numFmtId="4" fontId="9" fillId="0" borderId="64" xfId="17" applyNumberFormat="1" applyFont="1" applyBorder="1" applyAlignment="1">
      <alignment horizontal="right"/>
    </xf>
    <xf numFmtId="0" fontId="9" fillId="0" borderId="65" xfId="0" applyFont="1" applyFill="1" applyBorder="1" applyAlignment="1">
      <alignment horizontal="center"/>
    </xf>
    <xf numFmtId="2" fontId="9" fillId="0" borderId="66" xfId="17" applyNumberFormat="1" applyFont="1" applyBorder="1" applyAlignment="1">
      <alignment horizontal="center"/>
    </xf>
    <xf numFmtId="2" fontId="9" fillId="0" borderId="61" xfId="17" applyNumberFormat="1" applyFont="1" applyBorder="1" applyAlignment="1">
      <alignment horizontal="center"/>
    </xf>
    <xf numFmtId="2" fontId="9" fillId="0" borderId="67" xfId="17" applyNumberFormat="1" applyFont="1" applyBorder="1" applyAlignment="1">
      <alignment horizontal="center"/>
    </xf>
    <xf numFmtId="2" fontId="9" fillId="0" borderId="10" xfId="17" applyNumberFormat="1" applyFont="1" applyBorder="1" applyAlignment="1">
      <alignment horizontal="center"/>
    </xf>
    <xf numFmtId="49" fontId="9" fillId="0" borderId="68" xfId="17" applyNumberFormat="1" applyFont="1" applyBorder="1" applyAlignment="1">
      <alignment horizontal="center"/>
    </xf>
    <xf numFmtId="0" fontId="9" fillId="0" borderId="69" xfId="0" applyFont="1" applyBorder="1" applyAlignment="1">
      <alignment/>
    </xf>
    <xf numFmtId="213" fontId="9" fillId="0" borderId="15" xfId="17" applyNumberFormat="1" applyFont="1" applyBorder="1" applyAlignment="1">
      <alignment/>
    </xf>
    <xf numFmtId="213" fontId="9" fillId="0" borderId="23" xfId="17" applyNumberFormat="1" applyFont="1" applyBorder="1" applyAlignment="1">
      <alignment/>
    </xf>
    <xf numFmtId="213" fontId="9" fillId="0" borderId="24" xfId="17" applyNumberFormat="1" applyFont="1" applyBorder="1" applyAlignment="1">
      <alignment/>
    </xf>
    <xf numFmtId="4" fontId="9" fillId="0" borderId="70" xfId="17" applyNumberFormat="1" applyFont="1" applyBorder="1" applyAlignment="1">
      <alignment horizontal="right"/>
    </xf>
    <xf numFmtId="4" fontId="9" fillId="0" borderId="71" xfId="17" applyNumberFormat="1" applyFont="1" applyBorder="1" applyAlignment="1">
      <alignment horizontal="right"/>
    </xf>
    <xf numFmtId="4" fontId="9" fillId="0" borderId="72" xfId="17" applyNumberFormat="1" applyFont="1" applyBorder="1" applyAlignment="1">
      <alignment horizontal="right"/>
    </xf>
    <xf numFmtId="4" fontId="9" fillId="0" borderId="23" xfId="17" applyNumberFormat="1" applyFont="1" applyBorder="1" applyAlignment="1">
      <alignment horizontal="right"/>
    </xf>
    <xf numFmtId="4" fontId="9" fillId="0" borderId="73" xfId="17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2" fontId="9" fillId="0" borderId="74" xfId="17" applyNumberFormat="1" applyFont="1" applyBorder="1" applyAlignment="1">
      <alignment horizontal="center"/>
    </xf>
    <xf numFmtId="2" fontId="9" fillId="0" borderId="75" xfId="17" applyNumberFormat="1" applyFont="1" applyBorder="1" applyAlignment="1">
      <alignment horizontal="center"/>
    </xf>
    <xf numFmtId="2" fontId="9" fillId="0" borderId="76" xfId="17" applyNumberFormat="1" applyFont="1" applyBorder="1" applyAlignment="1">
      <alignment horizontal="center"/>
    </xf>
    <xf numFmtId="2" fontId="9" fillId="0" borderId="77" xfId="17" applyNumberFormat="1" applyFont="1" applyBorder="1" applyAlignment="1">
      <alignment horizontal="center"/>
    </xf>
    <xf numFmtId="49" fontId="9" fillId="0" borderId="25" xfId="17" applyNumberFormat="1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9" fontId="11" fillId="0" borderId="78" xfId="22" applyFont="1" applyBorder="1" applyAlignment="1">
      <alignment/>
    </xf>
    <xf numFmtId="213" fontId="9" fillId="0" borderId="79" xfId="17" applyNumberFormat="1" applyFont="1" applyBorder="1" applyAlignment="1">
      <alignment/>
    </xf>
    <xf numFmtId="213" fontId="11" fillId="0" borderId="80" xfId="17" applyNumberFormat="1" applyFont="1" applyBorder="1" applyAlignment="1">
      <alignment/>
    </xf>
    <xf numFmtId="213" fontId="11" fillId="0" borderId="81" xfId="17" applyNumberFormat="1" applyFont="1" applyBorder="1" applyAlignment="1">
      <alignment/>
    </xf>
    <xf numFmtId="4" fontId="11" fillId="0" borderId="82" xfId="17" applyNumberFormat="1" applyFont="1" applyBorder="1" applyAlignment="1">
      <alignment horizontal="right"/>
    </xf>
    <xf numFmtId="4" fontId="11" fillId="0" borderId="29" xfId="17" applyNumberFormat="1" applyFont="1" applyBorder="1" applyAlignment="1">
      <alignment horizontal="right"/>
    </xf>
    <xf numFmtId="4" fontId="11" fillId="0" borderId="83" xfId="17" applyNumberFormat="1" applyFont="1" applyBorder="1" applyAlignment="1">
      <alignment horizontal="right"/>
    </xf>
    <xf numFmtId="4" fontId="11" fillId="0" borderId="84" xfId="17" applyNumberFormat="1" applyFont="1" applyBorder="1" applyAlignment="1">
      <alignment horizontal="right"/>
    </xf>
    <xf numFmtId="4" fontId="11" fillId="0" borderId="31" xfId="17" applyNumberFormat="1" applyFont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85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86" xfId="17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centerContinuous"/>
    </xf>
    <xf numFmtId="0" fontId="11" fillId="0" borderId="87" xfId="0" applyFont="1" applyBorder="1" applyAlignment="1">
      <alignment/>
    </xf>
    <xf numFmtId="213" fontId="9" fillId="0" borderId="88" xfId="17" applyNumberFormat="1" applyFont="1" applyBorder="1" applyAlignment="1">
      <alignment/>
    </xf>
    <xf numFmtId="213" fontId="11" fillId="0" borderId="76" xfId="17" applyNumberFormat="1" applyFont="1" applyBorder="1" applyAlignment="1">
      <alignment/>
    </xf>
    <xf numFmtId="213" fontId="11" fillId="0" borderId="89" xfId="17" applyNumberFormat="1" applyFont="1" applyBorder="1" applyAlignment="1">
      <alignment/>
    </xf>
    <xf numFmtId="4" fontId="11" fillId="0" borderId="90" xfId="17" applyNumberFormat="1" applyFont="1" applyBorder="1" applyAlignment="1">
      <alignment horizontal="right"/>
    </xf>
    <xf numFmtId="4" fontId="11" fillId="0" borderId="71" xfId="17" applyNumberFormat="1" applyFont="1" applyBorder="1" applyAlignment="1">
      <alignment horizontal="right"/>
    </xf>
    <xf numFmtId="4" fontId="11" fillId="0" borderId="75" xfId="17" applyNumberFormat="1" applyFont="1" applyBorder="1" applyAlignment="1">
      <alignment horizontal="right"/>
    </xf>
    <xf numFmtId="4" fontId="11" fillId="0" borderId="73" xfId="17" applyNumberFormat="1" applyFont="1" applyBorder="1" applyAlignment="1">
      <alignment horizontal="right"/>
    </xf>
    <xf numFmtId="0" fontId="11" fillId="0" borderId="22" xfId="0" applyFont="1" applyFill="1" applyBorder="1" applyAlignment="1">
      <alignment horizontal="center"/>
    </xf>
    <xf numFmtId="2" fontId="11" fillId="0" borderId="74" xfId="17" applyNumberFormat="1" applyFont="1" applyBorder="1" applyAlignment="1">
      <alignment horizontal="center"/>
    </xf>
    <xf numFmtId="2" fontId="11" fillId="0" borderId="75" xfId="17" applyNumberFormat="1" applyFont="1" applyBorder="1" applyAlignment="1">
      <alignment horizontal="center"/>
    </xf>
    <xf numFmtId="2" fontId="11" fillId="0" borderId="76" xfId="17" applyNumberFormat="1" applyFont="1" applyBorder="1" applyAlignment="1">
      <alignment horizontal="center"/>
    </xf>
    <xf numFmtId="2" fontId="11" fillId="0" borderId="77" xfId="17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21" applyFont="1">
      <alignment/>
      <protection/>
    </xf>
    <xf numFmtId="0" fontId="12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12" fillId="0" borderId="0" xfId="0" applyNumberFormat="1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ch_t42_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16</xdr:row>
      <xdr:rowOff>114300</xdr:rowOff>
    </xdr:from>
    <xdr:to>
      <xdr:col>0</xdr:col>
      <xdr:colOff>971550</xdr:colOff>
      <xdr:row>17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38175" y="4457700"/>
          <a:ext cx="3333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รวม</a:t>
          </a:r>
        </a:p>
      </xdr:txBody>
    </xdr:sp>
    <xdr:clientData/>
  </xdr:twoCellAnchor>
  <xdr:twoCellAnchor>
    <xdr:from>
      <xdr:col>0</xdr:col>
      <xdr:colOff>619125</xdr:colOff>
      <xdr:row>22</xdr:row>
      <xdr:rowOff>0</xdr:rowOff>
    </xdr:from>
    <xdr:to>
      <xdr:col>0</xdr:col>
      <xdr:colOff>942975</xdr:colOff>
      <xdr:row>22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60674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90" zoomScaleNormal="90" zoomScaleSheetLayoutView="100" workbookViewId="0" topLeftCell="A1">
      <selection activeCell="C18" sqref="C18"/>
    </sheetView>
  </sheetViews>
  <sheetFormatPr defaultColWidth="9.140625" defaultRowHeight="21.75"/>
  <cols>
    <col min="1" max="1" width="26.57421875" style="0" customWidth="1"/>
    <col min="3" max="3" width="7.140625" style="0" customWidth="1"/>
    <col min="5" max="5" width="9.8515625" style="0" bestFit="1" customWidth="1"/>
    <col min="6" max="6" width="12.28125" style="0" bestFit="1" customWidth="1"/>
    <col min="7" max="7" width="7.57421875" style="0" customWidth="1"/>
    <col min="8" max="8" width="7.7109375" style="0" customWidth="1"/>
    <col min="12" max="12" width="12.28125" style="0" bestFit="1" customWidth="1"/>
    <col min="13" max="13" width="8.00390625" style="0" customWidth="1"/>
    <col min="15" max="15" width="6.8515625" style="0" customWidth="1"/>
    <col min="18" max="18" width="12.00390625" style="0" bestFit="1" customWidth="1"/>
  </cols>
  <sheetData>
    <row r="1" spans="1:20" s="5" customFormat="1" ht="27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4"/>
      <c r="T1" s="4"/>
    </row>
    <row r="2" spans="1:20" s="5" customFormat="1" ht="13.5" customHeight="1" thickBo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4"/>
      <c r="P2" s="4"/>
      <c r="Q2" s="4"/>
      <c r="R2" s="4"/>
      <c r="S2" s="4"/>
      <c r="T2" s="4"/>
    </row>
    <row r="3" spans="1:19" s="5" customFormat="1" ht="21">
      <c r="A3" s="8"/>
      <c r="B3" s="8" t="s">
        <v>1</v>
      </c>
      <c r="C3" s="9" t="s">
        <v>2</v>
      </c>
      <c r="D3" s="10"/>
      <c r="E3" s="10"/>
      <c r="F3" s="11"/>
      <c r="G3" s="10" t="s">
        <v>3</v>
      </c>
      <c r="H3" s="10"/>
      <c r="I3" s="10"/>
      <c r="J3" s="10"/>
      <c r="K3" s="10"/>
      <c r="L3" s="11"/>
      <c r="M3" s="11"/>
      <c r="N3" s="12" t="s">
        <v>4</v>
      </c>
      <c r="O3" s="10" t="s">
        <v>5</v>
      </c>
      <c r="P3" s="10"/>
      <c r="Q3" s="10"/>
      <c r="R3" s="11"/>
      <c r="S3" s="13" t="s">
        <v>6</v>
      </c>
    </row>
    <row r="4" spans="1:19" s="5" customFormat="1" ht="21">
      <c r="A4" s="14" t="s">
        <v>7</v>
      </c>
      <c r="B4" s="14" t="s">
        <v>8</v>
      </c>
      <c r="C4" s="15"/>
      <c r="D4" s="16"/>
      <c r="E4" s="16"/>
      <c r="F4" s="17"/>
      <c r="G4" s="18" t="s">
        <v>9</v>
      </c>
      <c r="H4" s="18"/>
      <c r="I4" s="18"/>
      <c r="J4" s="18"/>
      <c r="K4" s="18"/>
      <c r="L4" s="19"/>
      <c r="M4" s="20"/>
      <c r="N4" s="21" t="s">
        <v>10</v>
      </c>
      <c r="O4" s="16"/>
      <c r="P4" s="16"/>
      <c r="Q4" s="16"/>
      <c r="R4" s="17"/>
      <c r="S4" s="22" t="s">
        <v>11</v>
      </c>
    </row>
    <row r="5" spans="1:19" s="5" customFormat="1" ht="21.75" thickBot="1">
      <c r="A5" s="23"/>
      <c r="B5" s="23" t="s">
        <v>12</v>
      </c>
      <c r="C5" s="24" t="s">
        <v>13</v>
      </c>
      <c r="D5" s="25" t="s">
        <v>14</v>
      </c>
      <c r="E5" s="25" t="s">
        <v>15</v>
      </c>
      <c r="F5" s="26" t="s">
        <v>16</v>
      </c>
      <c r="G5" s="27" t="s">
        <v>13</v>
      </c>
      <c r="H5" s="28" t="s">
        <v>17</v>
      </c>
      <c r="I5" s="29" t="s">
        <v>14</v>
      </c>
      <c r="J5" s="28" t="s">
        <v>18</v>
      </c>
      <c r="K5" s="25" t="s">
        <v>15</v>
      </c>
      <c r="L5" s="29" t="s">
        <v>16</v>
      </c>
      <c r="M5" s="30" t="s">
        <v>17</v>
      </c>
      <c r="N5" s="31" t="s">
        <v>19</v>
      </c>
      <c r="O5" s="24" t="s">
        <v>13</v>
      </c>
      <c r="P5" s="25" t="s">
        <v>14</v>
      </c>
      <c r="Q5" s="32" t="s">
        <v>15</v>
      </c>
      <c r="R5" s="33" t="s">
        <v>16</v>
      </c>
      <c r="S5" s="34" t="s">
        <v>20</v>
      </c>
    </row>
    <row r="6" spans="1:19" s="5" customFormat="1" ht="26.25">
      <c r="A6" s="35"/>
      <c r="B6" s="13"/>
      <c r="C6" s="36"/>
      <c r="D6" s="37"/>
      <c r="E6" s="37"/>
      <c r="F6" s="11"/>
      <c r="G6" s="38"/>
      <c r="H6" s="39"/>
      <c r="I6" s="40"/>
      <c r="J6" s="39"/>
      <c r="K6" s="37"/>
      <c r="L6" s="41"/>
      <c r="M6" s="42"/>
      <c r="N6" s="12"/>
      <c r="O6" s="37"/>
      <c r="P6" s="37"/>
      <c r="Q6" s="37"/>
      <c r="R6" s="11"/>
      <c r="S6" s="13"/>
    </row>
    <row r="7" spans="1:19" s="5" customFormat="1" ht="21">
      <c r="A7" s="43" t="s">
        <v>21</v>
      </c>
      <c r="B7" s="44" t="s">
        <v>22</v>
      </c>
      <c r="C7" s="45"/>
      <c r="D7" s="46">
        <v>117</v>
      </c>
      <c r="E7" s="46"/>
      <c r="F7" s="47">
        <f>SUM(C7:D7)</f>
        <v>117</v>
      </c>
      <c r="G7" s="48"/>
      <c r="H7" s="49"/>
      <c r="I7" s="50">
        <f>SUM(D7/18)</f>
        <v>6.5</v>
      </c>
      <c r="J7" s="49">
        <f>SUM(I7+I8*2)</f>
        <v>6.5</v>
      </c>
      <c r="K7" s="51"/>
      <c r="L7" s="52">
        <f>SUM(F7/36)</f>
        <v>3.25</v>
      </c>
      <c r="M7" s="53">
        <f>SUM(L7+L8*2)</f>
        <v>3.25</v>
      </c>
      <c r="N7" s="54"/>
      <c r="O7" s="55"/>
      <c r="P7" s="56"/>
      <c r="Q7" s="57"/>
      <c r="R7" s="58"/>
      <c r="S7" s="59"/>
    </row>
    <row r="8" spans="1:19" s="5" customFormat="1" ht="21">
      <c r="A8" s="43" t="s">
        <v>23</v>
      </c>
      <c r="B8" s="60" t="s">
        <v>24</v>
      </c>
      <c r="C8" s="61"/>
      <c r="D8" s="62"/>
      <c r="E8" s="62"/>
      <c r="F8" s="63"/>
      <c r="G8" s="64"/>
      <c r="H8" s="49"/>
      <c r="I8" s="65"/>
      <c r="J8" s="49"/>
      <c r="K8" s="66"/>
      <c r="L8" s="65"/>
      <c r="M8" s="53"/>
      <c r="N8" s="54"/>
      <c r="O8" s="67"/>
      <c r="P8" s="68"/>
      <c r="Q8" s="57"/>
      <c r="R8" s="69"/>
      <c r="S8" s="70"/>
    </row>
    <row r="9" spans="1:19" s="5" customFormat="1" ht="21">
      <c r="A9" s="43" t="s">
        <v>25</v>
      </c>
      <c r="B9" s="71" t="s">
        <v>22</v>
      </c>
      <c r="C9" s="72">
        <v>3</v>
      </c>
      <c r="D9" s="73"/>
      <c r="E9" s="73"/>
      <c r="F9" s="74">
        <f>SUM(C9:D9)</f>
        <v>3</v>
      </c>
      <c r="G9" s="75">
        <f>SUM(C9/18)</f>
        <v>0.16666666666666666</v>
      </c>
      <c r="H9" s="76">
        <f>SUM(G9+G10*2)</f>
        <v>0.16666666666666666</v>
      </c>
      <c r="I9" s="77"/>
      <c r="J9" s="76"/>
      <c r="K9" s="78"/>
      <c r="L9" s="79">
        <f>SUM(F9/36)</f>
        <v>0.08333333333333333</v>
      </c>
      <c r="M9" s="80">
        <f>SUM(L9+L10*2)</f>
        <v>0.08333333333333333</v>
      </c>
      <c r="N9" s="81"/>
      <c r="O9" s="82"/>
      <c r="P9" s="83"/>
      <c r="Q9" s="84"/>
      <c r="R9" s="85"/>
      <c r="S9" s="86"/>
    </row>
    <row r="10" spans="1:19" s="5" customFormat="1" ht="21">
      <c r="A10" s="43" t="s">
        <v>23</v>
      </c>
      <c r="B10" s="87" t="s">
        <v>24</v>
      </c>
      <c r="C10" s="88"/>
      <c r="D10" s="89"/>
      <c r="E10" s="89"/>
      <c r="F10" s="90"/>
      <c r="G10" s="91"/>
      <c r="H10" s="92"/>
      <c r="I10" s="93"/>
      <c r="J10" s="92"/>
      <c r="K10" s="94"/>
      <c r="L10" s="93"/>
      <c r="M10" s="95"/>
      <c r="N10" s="96"/>
      <c r="O10" s="97"/>
      <c r="P10" s="98"/>
      <c r="Q10" s="99"/>
      <c r="R10" s="100"/>
      <c r="S10" s="101"/>
    </row>
    <row r="11" spans="1:19" s="5" customFormat="1" ht="21">
      <c r="A11" s="43" t="s">
        <v>26</v>
      </c>
      <c r="B11" s="44" t="s">
        <v>22</v>
      </c>
      <c r="C11" s="45"/>
      <c r="D11" s="46"/>
      <c r="E11" s="46"/>
      <c r="F11" s="47"/>
      <c r="G11" s="48"/>
      <c r="H11" s="49"/>
      <c r="I11" s="50"/>
      <c r="J11" s="49"/>
      <c r="K11" s="51"/>
      <c r="L11" s="52"/>
      <c r="M11" s="53"/>
      <c r="N11" s="54"/>
      <c r="O11" s="55"/>
      <c r="P11" s="56"/>
      <c r="Q11" s="57"/>
      <c r="R11" s="58"/>
      <c r="S11" s="59"/>
    </row>
    <row r="12" spans="1:19" s="5" customFormat="1" ht="21">
      <c r="A12" s="43" t="s">
        <v>23</v>
      </c>
      <c r="B12" s="60" t="s">
        <v>24</v>
      </c>
      <c r="C12" s="61"/>
      <c r="D12" s="62"/>
      <c r="E12" s="62"/>
      <c r="F12" s="63"/>
      <c r="G12" s="64"/>
      <c r="H12" s="49"/>
      <c r="I12" s="65"/>
      <c r="J12" s="49"/>
      <c r="K12" s="66"/>
      <c r="L12" s="65"/>
      <c r="M12" s="53"/>
      <c r="N12" s="54"/>
      <c r="O12" s="67"/>
      <c r="P12" s="68"/>
      <c r="Q12" s="57"/>
      <c r="R12" s="69"/>
      <c r="S12" s="70"/>
    </row>
    <row r="13" spans="1:19" s="5" customFormat="1" ht="21">
      <c r="A13" s="43" t="s">
        <v>27</v>
      </c>
      <c r="B13" s="71" t="s">
        <v>22</v>
      </c>
      <c r="C13" s="72"/>
      <c r="D13" s="73"/>
      <c r="E13" s="73"/>
      <c r="F13" s="74"/>
      <c r="G13" s="75"/>
      <c r="H13" s="76"/>
      <c r="I13" s="77"/>
      <c r="J13" s="76"/>
      <c r="K13" s="78"/>
      <c r="L13" s="79"/>
      <c r="M13" s="80"/>
      <c r="N13" s="81"/>
      <c r="O13" s="82"/>
      <c r="P13" s="83"/>
      <c r="Q13" s="84"/>
      <c r="R13" s="85"/>
      <c r="S13" s="86"/>
    </row>
    <row r="14" spans="1:19" s="5" customFormat="1" ht="21">
      <c r="A14" s="43" t="s">
        <v>23</v>
      </c>
      <c r="B14" s="87" t="s">
        <v>24</v>
      </c>
      <c r="C14" s="88"/>
      <c r="D14" s="89"/>
      <c r="E14" s="89"/>
      <c r="F14" s="90"/>
      <c r="G14" s="91"/>
      <c r="H14" s="92"/>
      <c r="I14" s="93"/>
      <c r="J14" s="92"/>
      <c r="K14" s="94"/>
      <c r="L14" s="93"/>
      <c r="M14" s="95"/>
      <c r="N14" s="96"/>
      <c r="O14" s="97"/>
      <c r="P14" s="98"/>
      <c r="Q14" s="99"/>
      <c r="R14" s="100"/>
      <c r="S14" s="101"/>
    </row>
    <row r="15" spans="1:19" s="5" customFormat="1" ht="21">
      <c r="A15" s="43" t="s">
        <v>28</v>
      </c>
      <c r="B15" s="44" t="s">
        <v>22</v>
      </c>
      <c r="C15" s="45">
        <f>5523+783</f>
        <v>6306</v>
      </c>
      <c r="D15" s="46">
        <v>6398</v>
      </c>
      <c r="E15" s="46"/>
      <c r="F15" s="47">
        <f>SUM(C15:D15)</f>
        <v>12704</v>
      </c>
      <c r="G15" s="48">
        <f>SUM(C15/18)</f>
        <v>350.3333333333333</v>
      </c>
      <c r="H15" s="49">
        <f>SUM(G15+G16*2)</f>
        <v>350.3333333333333</v>
      </c>
      <c r="I15" s="50">
        <f>SUM(D15/18)</f>
        <v>355.44444444444446</v>
      </c>
      <c r="J15" s="49">
        <f>SUM(I15+I16*2)</f>
        <v>379.44444444444446</v>
      </c>
      <c r="K15" s="51"/>
      <c r="L15" s="52">
        <f>SUM(F15/36)</f>
        <v>352.8888888888889</v>
      </c>
      <c r="M15" s="53">
        <f>SUM(L15+L16*2)</f>
        <v>364.8888888888889</v>
      </c>
      <c r="N15" s="54"/>
      <c r="O15" s="55"/>
      <c r="P15" s="56"/>
      <c r="Q15" s="57"/>
      <c r="R15" s="58"/>
      <c r="S15" s="59"/>
    </row>
    <row r="16" spans="1:19" s="5" customFormat="1" ht="21.75" thickBot="1">
      <c r="A16" s="43" t="s">
        <v>23</v>
      </c>
      <c r="B16" s="102" t="s">
        <v>24</v>
      </c>
      <c r="C16" s="103"/>
      <c r="D16" s="104">
        <v>144</v>
      </c>
      <c r="E16" s="104"/>
      <c r="F16" s="105">
        <f>SUM(C16:D16)</f>
        <v>144</v>
      </c>
      <c r="G16" s="106"/>
      <c r="H16" s="107"/>
      <c r="I16" s="108">
        <f>SUM(D16/12)</f>
        <v>12</v>
      </c>
      <c r="J16" s="107"/>
      <c r="K16" s="109"/>
      <c r="L16" s="108">
        <f>SUM(F16/24)</f>
        <v>6</v>
      </c>
      <c r="M16" s="110"/>
      <c r="N16" s="111"/>
      <c r="O16" s="112"/>
      <c r="P16" s="113"/>
      <c r="Q16" s="114"/>
      <c r="R16" s="115"/>
      <c r="S16" s="116"/>
    </row>
    <row r="17" spans="1:19" s="133" customFormat="1" ht="21">
      <c r="A17" s="117"/>
      <c r="B17" s="118" t="s">
        <v>22</v>
      </c>
      <c r="C17" s="119">
        <f>SUM(C7,C9,C11,C13,C15)</f>
        <v>6309</v>
      </c>
      <c r="D17" s="120">
        <f>SUM(D7,D9,D11,D13,D15)</f>
        <v>6515</v>
      </c>
      <c r="E17" s="120"/>
      <c r="F17" s="121">
        <f>SUM(C17:D17)</f>
        <v>12824</v>
      </c>
      <c r="G17" s="122">
        <f>SUM(C17/18)</f>
        <v>350.5</v>
      </c>
      <c r="H17" s="123">
        <f>SUM(G17+G18*2)</f>
        <v>350.5</v>
      </c>
      <c r="I17" s="122">
        <f>SUM(D17/18)</f>
        <v>361.94444444444446</v>
      </c>
      <c r="J17" s="123">
        <f>SUM(I17+I18*2)</f>
        <v>385.94444444444446</v>
      </c>
      <c r="K17" s="124"/>
      <c r="L17" s="125">
        <f>SUM(F17/36)</f>
        <v>356.22222222222223</v>
      </c>
      <c r="M17" s="126">
        <f>SUM(L17+L18*2)</f>
        <v>368.22222222222223</v>
      </c>
      <c r="N17" s="127">
        <v>22</v>
      </c>
      <c r="O17" s="128">
        <f>SUM(H17/N17)</f>
        <v>15.931818181818182</v>
      </c>
      <c r="P17" s="129">
        <f>SUM(J17/N17)</f>
        <v>17.542929292929294</v>
      </c>
      <c r="Q17" s="130"/>
      <c r="R17" s="131">
        <f>SUM(M17/N17)</f>
        <v>16.737373737373737</v>
      </c>
      <c r="S17" s="132" t="s">
        <v>29</v>
      </c>
    </row>
    <row r="18" spans="1:19" s="133" customFormat="1" ht="21.75" thickBot="1">
      <c r="A18" s="134"/>
      <c r="B18" s="135" t="s">
        <v>24</v>
      </c>
      <c r="C18" s="136">
        <f>SUM(C8,C10,C12,C14,C16)</f>
        <v>0</v>
      </c>
      <c r="D18" s="137">
        <f>SUM(D8,D10,D12,D14,D16)</f>
        <v>144</v>
      </c>
      <c r="E18" s="137"/>
      <c r="F18" s="138">
        <f>SUM(C18:D18)</f>
        <v>144</v>
      </c>
      <c r="G18" s="139">
        <f>SUM(C18/12)</f>
        <v>0</v>
      </c>
      <c r="H18" s="140"/>
      <c r="I18" s="139">
        <f>SUM(D18/12)</f>
        <v>12</v>
      </c>
      <c r="J18" s="140"/>
      <c r="K18" s="141"/>
      <c r="L18" s="139">
        <f>SUM(F18/24)</f>
        <v>6</v>
      </c>
      <c r="M18" s="142"/>
      <c r="N18" s="143"/>
      <c r="O18" s="144"/>
      <c r="P18" s="145"/>
      <c r="Q18" s="146"/>
      <c r="R18" s="147"/>
      <c r="S18" s="116"/>
    </row>
    <row r="19" spans="1:17" s="5" customFormat="1" ht="23.25">
      <c r="A19" s="148" t="s">
        <v>30</v>
      </c>
      <c r="B19" s="148" t="s">
        <v>31</v>
      </c>
      <c r="M19" s="152"/>
      <c r="N19" s="149"/>
      <c r="Q19" s="150" t="s">
        <v>32</v>
      </c>
    </row>
    <row r="20" spans="1:15" s="5" customFormat="1" ht="23.25">
      <c r="A20" s="148"/>
      <c r="B20" s="151" t="s">
        <v>33</v>
      </c>
      <c r="C20" s="151"/>
      <c r="D20" s="151"/>
      <c r="E20" s="151"/>
      <c r="F20" s="151"/>
      <c r="G20" s="148"/>
      <c r="H20" s="148"/>
      <c r="I20" s="148"/>
      <c r="J20" s="153"/>
      <c r="K20" s="148"/>
      <c r="L20" s="148"/>
      <c r="M20" s="148"/>
      <c r="N20" s="151"/>
      <c r="O20" s="148"/>
    </row>
    <row r="21" spans="1:15" s="5" customFormat="1" ht="23.25">
      <c r="A21" s="148"/>
      <c r="B21" s="148" t="s">
        <v>34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1"/>
      <c r="O21" s="148"/>
    </row>
    <row r="22" spans="2:14" s="5" customFormat="1" ht="23.25">
      <c r="B22" s="148"/>
      <c r="N22" s="149"/>
    </row>
    <row r="23" spans="2:14" s="5" customFormat="1" ht="23.25">
      <c r="B23" s="148"/>
      <c r="H23" s="152"/>
      <c r="N23" s="149"/>
    </row>
    <row r="24" s="5" customFormat="1" ht="21">
      <c r="N24" s="149"/>
    </row>
  </sheetData>
  <printOptions/>
  <pageMargins left="0.37" right="0.25" top="1" bottom="1" header="0.5" footer="0.5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PeeYui</dc:creator>
  <cp:keywords/>
  <dc:description/>
  <cp:lastModifiedBy>user</cp:lastModifiedBy>
  <cp:lastPrinted>2009-12-11T02:28:57Z</cp:lastPrinted>
  <dcterms:created xsi:type="dcterms:W3CDTF">2009-09-11T02:48:45Z</dcterms:created>
  <dcterms:modified xsi:type="dcterms:W3CDTF">2010-05-24T06:21:37Z</dcterms:modified>
  <cp:category/>
  <cp:version/>
  <cp:contentType/>
  <cp:contentStatus/>
</cp:coreProperties>
</file>